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XXX病种规范化诊疗表单（需反馈）" sheetId="1" r:id="rId1"/>
    <sheet name="医嘱对照表" sheetId="8" r:id="rId2"/>
  </sheets>
  <calcPr calcId="144525"/>
</workbook>
</file>

<file path=xl/sharedStrings.xml><?xml version="1.0" encoding="utf-8"?>
<sst xmlns="http://schemas.openxmlformats.org/spreadsheetml/2006/main" count="412" uniqueCount="239">
  <si>
    <t>脑出血后遗症规范化诊疗表单</t>
  </si>
  <si>
    <t>病种基本信息</t>
  </si>
  <si>
    <t>病种名称</t>
  </si>
  <si>
    <t>脑出血后遗症</t>
  </si>
  <si>
    <t>险种</t>
  </si>
  <si>
    <t>城镇职工/城乡居民/不做区分</t>
  </si>
  <si>
    <t>病种主诊编码/名称（国临）</t>
  </si>
  <si>
    <t>I69.100x001/脑出血后遗症</t>
  </si>
  <si>
    <t>病种主手编码/名称（国临）</t>
  </si>
  <si>
    <t>93.3802/偏瘫肢体综合训练</t>
  </si>
  <si>
    <t>本地入组编码/名称</t>
  </si>
  <si>
    <t>BZ11/神经系统其他疾病，伴严重合并症或并发症</t>
  </si>
  <si>
    <t>本地支付标准</t>
  </si>
  <si>
    <t>规范化标准费用</t>
  </si>
  <si>
    <t>规范化标准费用浮动区间</t>
  </si>
  <si>
    <t>13454-15900</t>
  </si>
  <si>
    <t>规范化标准有效收入占比</t>
  </si>
  <si>
    <t>规范化标准住院日</t>
  </si>
  <si>
    <t>收费
项目</t>
  </si>
  <si>
    <t>药品列表（全部）</t>
  </si>
  <si>
    <t>耗材列表（全部）</t>
  </si>
  <si>
    <t>收费项目编码</t>
  </si>
  <si>
    <t>收费项目名称</t>
  </si>
  <si>
    <t>使用数量</t>
  </si>
  <si>
    <t>单价</t>
  </si>
  <si>
    <t>总费用</t>
  </si>
  <si>
    <t>是否必用</t>
  </si>
  <si>
    <t>XA12AXT201A001010101421</t>
  </si>
  <si>
    <t>碳酸钙D3片(600mg*30)</t>
  </si>
  <si>
    <t>44</t>
  </si>
  <si>
    <t>否</t>
  </si>
  <si>
    <t>99021331</t>
  </si>
  <si>
    <t>成人保留多用胃管(硅胶)（16#）(DRW-B16F)</t>
  </si>
  <si>
    <t>2</t>
  </si>
  <si>
    <t>XB05XAL211B002070802180</t>
  </si>
  <si>
    <t>0.9%氯化钠注射液(2.25g:250ml)</t>
  </si>
  <si>
    <t>1</t>
  </si>
  <si>
    <t>23100402</t>
  </si>
  <si>
    <t>一次性使用鼻氧管(加长型*1支（40支/包）)</t>
  </si>
  <si>
    <t>XC10AAA067A001010404876</t>
  </si>
  <si>
    <t>阿托伐他汀钙片(10mg*28)</t>
  </si>
  <si>
    <t>88</t>
  </si>
  <si>
    <t>HC00001795</t>
  </si>
  <si>
    <t>真空采血管(血凝管（浅蓝色）PET3ml 双层海拔200)</t>
  </si>
  <si>
    <t>ZG01BAY0716020105629</t>
  </si>
  <si>
    <t>云南白药气雾剂(85g+60g)</t>
  </si>
  <si>
    <t>XC08CAZ067A001010405400</t>
  </si>
  <si>
    <t>苯磺酸左氨氯地平片(2.5mg*28)</t>
  </si>
  <si>
    <t>是</t>
  </si>
  <si>
    <t>XA11CCA017E002010304036</t>
  </si>
  <si>
    <t>阿法骨化醇软胶囊(0.25μg*40)</t>
  </si>
  <si>
    <t>合计</t>
  </si>
  <si>
    <t>检查、化验列表（全部）</t>
  </si>
  <si>
    <t>技术劳务列表（全部），如治疗、诊察、护理、床位等</t>
  </si>
  <si>
    <t>MAMZY003</t>
  </si>
  <si>
    <t>康复综合评定</t>
  </si>
  <si>
    <t>340100018</t>
  </si>
  <si>
    <t>电子生物反馈疗法</t>
  </si>
  <si>
    <t>36</t>
  </si>
  <si>
    <t>012302030020000</t>
  </si>
  <si>
    <t>彩色多普勒超声常规检查（心脏）</t>
  </si>
  <si>
    <t>340200025</t>
  </si>
  <si>
    <t>手功能训练</t>
  </si>
  <si>
    <t>18</t>
  </si>
  <si>
    <t>012302030030000</t>
  </si>
  <si>
    <t>彩色多普勒超声常规检查（血管）</t>
  </si>
  <si>
    <t>34020002601</t>
  </si>
  <si>
    <t>关节松动训练(小关节(指关节)</t>
  </si>
  <si>
    <t>34</t>
  </si>
  <si>
    <t>310701001</t>
  </si>
  <si>
    <t>常规心电图检查</t>
  </si>
  <si>
    <t>340200040</t>
  </si>
  <si>
    <t>偏瘫肢体综合训练</t>
  </si>
  <si>
    <t>31070100102</t>
  </si>
  <si>
    <t>十二通道常规心电图检查加收</t>
  </si>
  <si>
    <t>340200047</t>
  </si>
  <si>
    <t>转移训练</t>
  </si>
  <si>
    <t>22030100103</t>
  </si>
  <si>
    <t>彩色多普勒超声常规检查（腹部）</t>
  </si>
  <si>
    <t>34020002602</t>
  </si>
  <si>
    <t>关节松动训练（大关节）</t>
  </si>
  <si>
    <t>22030100106</t>
  </si>
  <si>
    <t>彩色多普勒超声常规检查（妇科）</t>
  </si>
  <si>
    <t>MBBZX023</t>
  </si>
  <si>
    <t>肌力训练</t>
  </si>
  <si>
    <t>012301020010000</t>
  </si>
  <si>
    <t>计算机体层成像(CT)平扫</t>
  </si>
  <si>
    <t>014100000010000</t>
  </si>
  <si>
    <t>中药贴敷</t>
  </si>
  <si>
    <t>11</t>
  </si>
  <si>
    <t>012301020010011</t>
  </si>
  <si>
    <t>计算机体层成像(CT)平扫-薄层扫描(加收)</t>
  </si>
  <si>
    <t>014100000010002</t>
  </si>
  <si>
    <t>中药贴敷-中药贴敷 (大)(加收)</t>
  </si>
  <si>
    <t>4</t>
  </si>
  <si>
    <t>250306012</t>
  </si>
  <si>
    <t>B型钠尿肽（BNP）测定</t>
  </si>
  <si>
    <t>014100000030000</t>
  </si>
  <si>
    <t>中药烫熨</t>
  </si>
  <si>
    <t>250309001</t>
  </si>
  <si>
    <t>25羟维生素D测定</t>
  </si>
  <si>
    <t>014500000110000</t>
  </si>
  <si>
    <t>中枢神经系统疾病推拿</t>
  </si>
  <si>
    <t>25030900101</t>
  </si>
  <si>
    <t>25羟维生素D测定（化学发光法加收）</t>
  </si>
  <si>
    <t>014200000030000</t>
  </si>
  <si>
    <t>特殊手法针法</t>
  </si>
  <si>
    <t>250304001</t>
  </si>
  <si>
    <t>钾测定</t>
  </si>
  <si>
    <t>014200000100000</t>
  </si>
  <si>
    <t>耳穴疗法</t>
  </si>
  <si>
    <t>250304002</t>
  </si>
  <si>
    <t>钠测定</t>
  </si>
  <si>
    <t>011102010020000</t>
  </si>
  <si>
    <t>临床量表评估 (他评)--甲类评估</t>
  </si>
  <si>
    <t>3</t>
  </si>
  <si>
    <t>250304003</t>
  </si>
  <si>
    <t>氯测定</t>
  </si>
  <si>
    <t>011102010020001</t>
  </si>
  <si>
    <t>临床量表评估 (他评)-乙类评估(加收)</t>
  </si>
  <si>
    <t>250304004</t>
  </si>
  <si>
    <t>钙测定</t>
  </si>
  <si>
    <t>011102010020003</t>
  </si>
  <si>
    <t>临床量表评估 (他评)-丁类评估( 加收)</t>
  </si>
  <si>
    <t>250306005</t>
  </si>
  <si>
    <t>乳酸脱氢酶测定</t>
  </si>
  <si>
    <t>015300000260000</t>
  </si>
  <si>
    <t>生物反馈重建治疗费</t>
  </si>
  <si>
    <t>24</t>
  </si>
  <si>
    <t>250301001</t>
  </si>
  <si>
    <t>血清总蛋白测定</t>
  </si>
  <si>
    <t>015200000050000</t>
  </si>
  <si>
    <t>运动功能训练</t>
  </si>
  <si>
    <t>12</t>
  </si>
  <si>
    <t>250301002</t>
  </si>
  <si>
    <t>血清白蛋白测定</t>
  </si>
  <si>
    <t>015200000050001</t>
  </si>
  <si>
    <t>运动功能训练一每增加10分钟(加收)</t>
  </si>
  <si>
    <t>250305001</t>
  </si>
  <si>
    <t>血清总胆红素测定</t>
  </si>
  <si>
    <t>015200000080000</t>
  </si>
  <si>
    <t>生活技能康复训练</t>
  </si>
  <si>
    <t>250305002</t>
  </si>
  <si>
    <t>血清直接胆红素测定</t>
  </si>
  <si>
    <t>011301000020000</t>
  </si>
  <si>
    <t>Ⅰ级护理</t>
  </si>
  <si>
    <t>250305005</t>
  </si>
  <si>
    <t>血清总胆汁酸测定</t>
  </si>
  <si>
    <t>011301000030000</t>
  </si>
  <si>
    <t>Ⅱ级护理</t>
  </si>
  <si>
    <t>250305007</t>
  </si>
  <si>
    <t>血清丙氨酸氨基转移酶测定</t>
  </si>
  <si>
    <t>011303000070000</t>
  </si>
  <si>
    <t>引流管护理</t>
  </si>
  <si>
    <t>29</t>
  </si>
  <si>
    <t>250305008</t>
  </si>
  <si>
    <t>血清天门冬氨酸氨基转移酶测定</t>
  </si>
  <si>
    <t>11090000102</t>
  </si>
  <si>
    <t>一级病房2人间</t>
  </si>
  <si>
    <t>250305009</t>
  </si>
  <si>
    <t>血清γ-谷氨酰基转移酶测定</t>
  </si>
  <si>
    <t>11090000103</t>
  </si>
  <si>
    <t>一级病房3人间</t>
  </si>
  <si>
    <t>250305011</t>
  </si>
  <si>
    <t>血清碱性磷酸酶测定</t>
  </si>
  <si>
    <t>110200005</t>
  </si>
  <si>
    <t>住院诊查费</t>
  </si>
  <si>
    <t>25030500502</t>
  </si>
  <si>
    <t>血清总胆汁酸测定(酶促法加收)</t>
  </si>
  <si>
    <t>250307001</t>
  </si>
  <si>
    <t>尿素测定</t>
  </si>
  <si>
    <t>250307002</t>
  </si>
  <si>
    <t>肌酐测定</t>
  </si>
  <si>
    <t>250304010</t>
  </si>
  <si>
    <t>血清碳酸氢盐(HCO3)测定</t>
  </si>
  <si>
    <t>250203020</t>
  </si>
  <si>
    <t>血浆凝血酶原时间测定(PT)</t>
  </si>
  <si>
    <t>25020302001</t>
  </si>
  <si>
    <t>血浆凝血酶原时间测定（PT）（仪器法加收）</t>
  </si>
  <si>
    <t>250203025</t>
  </si>
  <si>
    <t>活化部分凝血活酶时间测定(APTT)</t>
  </si>
  <si>
    <t>25020302501</t>
  </si>
  <si>
    <t>活化部分凝血活酶时间测定（APTT）（仪器法加收）</t>
  </si>
  <si>
    <t>250203030</t>
  </si>
  <si>
    <t>血浆纤维蛋白原测定</t>
  </si>
  <si>
    <t>25020303001</t>
  </si>
  <si>
    <t>血浆纤维蛋白原测定（仪器法加收）</t>
  </si>
  <si>
    <t>250203035</t>
  </si>
  <si>
    <t>凝血酶时间测定(TT)</t>
  </si>
  <si>
    <t>25020303501</t>
  </si>
  <si>
    <t>凝血酶时间测定（TT）（仪器法加收）</t>
  </si>
  <si>
    <t>250203047</t>
  </si>
  <si>
    <t>血浆抗凝血酶Ⅲ活性测定(AT—ⅢA)</t>
  </si>
  <si>
    <t>25020304701</t>
  </si>
  <si>
    <t>血浆抗凝血酶Ⅲ活性测定（AT—ⅢA）（仪器法加收）</t>
  </si>
  <si>
    <t>250203065</t>
  </si>
  <si>
    <t>纤维蛋白（原）降解产物测定（FDP）</t>
  </si>
  <si>
    <t>25020306502</t>
  </si>
  <si>
    <t>纤维蛋白（原）降解产物测定（FDP）（仪器法加收）</t>
  </si>
  <si>
    <t>250203066</t>
  </si>
  <si>
    <t>血浆D-二聚体测定(D-Dimer)</t>
  </si>
  <si>
    <t>250301017</t>
  </si>
  <si>
    <t>超敏C反应蛋白测定</t>
  </si>
  <si>
    <t>250307005</t>
  </si>
  <si>
    <t>血清尿酸测定</t>
  </si>
  <si>
    <t>250307028</t>
  </si>
  <si>
    <t>血清胱抑素(CystatinC)测定</t>
  </si>
  <si>
    <t>25010101503</t>
  </si>
  <si>
    <t>全血细胞计数+五分类</t>
  </si>
  <si>
    <t>250303001</t>
  </si>
  <si>
    <t>血清总胆固醇测定</t>
  </si>
  <si>
    <t>250303002</t>
  </si>
  <si>
    <t>血清甘油三酯测定</t>
  </si>
  <si>
    <t>25030300401</t>
  </si>
  <si>
    <t>血清高密度脂蛋白胆固醇测定(其他方法)</t>
  </si>
  <si>
    <t>25030300501</t>
  </si>
  <si>
    <t>血清低密度脂蛋白胆固醇测定(其他方法)</t>
  </si>
  <si>
    <t>费用
校准</t>
  </si>
  <si>
    <t>收费项目费用合计</t>
  </si>
  <si>
    <t>药品占比</t>
  </si>
  <si>
    <t>耗材占比</t>
  </si>
  <si>
    <t>检查化验占比</t>
  </si>
  <si>
    <t>技术劳务占比</t>
  </si>
  <si>
    <t>XXX病种医嘱对照表单</t>
  </si>
  <si>
    <t>序号</t>
  </si>
  <si>
    <t>重要医嘱</t>
  </si>
  <si>
    <t>收费项目类别</t>
  </si>
  <si>
    <t>例</t>
  </si>
  <si>
    <t>A</t>
  </si>
  <si>
    <t>西药费</t>
  </si>
  <si>
    <t>WKY001051</t>
  </si>
  <si>
    <t>[带]复方聚乙二醇电解质散(Ⅰ)[69.56克]</t>
  </si>
  <si>
    <t>B</t>
  </si>
  <si>
    <t>手术费</t>
  </si>
  <si>
    <t>WK33000000009</t>
  </si>
  <si>
    <t>高频电刀</t>
  </si>
  <si>
    <t>治疗费</t>
  </si>
  <si>
    <t>WK12040000612</t>
  </si>
  <si>
    <t>静脉输液(自第2组起每组收)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</si>
</sst>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i/>
      <sz val="11"/>
      <color theme="9" tint="-0.25"/>
      <name val="宋体"/>
      <charset val="134"/>
      <scheme val="minor"/>
    </font>
    <font>
      <sz val="11"/>
      <color theme="4" tint="-0.25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20"/>
      <color theme="9" tint="-0.2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4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1" applyNumberFormat="1" applyFont="1" applyFill="1" applyBorder="1" applyAlignment="1">
      <alignment vertical="center" wrapText="1"/>
    </xf>
    <xf numFmtId="0" fontId="6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7"/>
  <sheetViews>
    <sheetView tabSelected="1" zoomScale="60" zoomScaleNormal="60" topLeftCell="A73" workbookViewId="0">
      <selection activeCell="N12" sqref="N12"/>
    </sheetView>
  </sheetViews>
  <sheetFormatPr defaultColWidth="8.89166666666667" defaultRowHeight="25.5"/>
  <cols>
    <col min="1" max="1" width="9.29166666666667" style="8" customWidth="1"/>
    <col min="2" max="2" width="42.0833333333333" style="8" customWidth="1"/>
    <col min="3" max="3" width="48.3333333333333" style="8" customWidth="1"/>
    <col min="4" max="4" width="14.4416666666667" style="9" customWidth="1"/>
    <col min="5" max="5" width="13.0083333333333" style="9" customWidth="1"/>
    <col min="6" max="6" width="18.725" style="9" customWidth="1"/>
    <col min="7" max="7" width="14.7833333333333" style="8" customWidth="1"/>
    <col min="8" max="8" width="27.3" style="8" customWidth="1"/>
    <col min="9" max="9" width="39.5833333333333" style="8" customWidth="1"/>
    <col min="10" max="10" width="20" style="8" customWidth="1"/>
    <col min="11" max="11" width="14.3333333333333" style="8" customWidth="1"/>
    <col min="12" max="13" width="23.2166666666667" style="8" customWidth="1"/>
    <col min="14" max="14" width="21.2166666666667" style="8" customWidth="1"/>
    <col min="15" max="15" width="18.6666666666667" style="8" customWidth="1"/>
    <col min="16" max="16384" width="8.89166666666667" style="8"/>
  </cols>
  <sheetData>
    <row r="1" ht="41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1" t="s">
        <v>1</v>
      </c>
      <c r="B2" s="12" t="s">
        <v>2</v>
      </c>
      <c r="C2" s="13" t="s">
        <v>3</v>
      </c>
      <c r="D2" s="14"/>
      <c r="E2" s="14"/>
      <c r="F2" s="14"/>
      <c r="G2" s="15"/>
      <c r="H2" s="12" t="s">
        <v>4</v>
      </c>
      <c r="I2" s="13" t="s">
        <v>5</v>
      </c>
      <c r="J2" s="14"/>
      <c r="K2" s="14"/>
      <c r="L2" s="14"/>
      <c r="M2" s="15"/>
    </row>
    <row r="3" ht="51" spans="1:13">
      <c r="A3" s="11"/>
      <c r="B3" s="12" t="s">
        <v>6</v>
      </c>
      <c r="C3" s="13" t="s">
        <v>7</v>
      </c>
      <c r="D3" s="14"/>
      <c r="E3" s="14"/>
      <c r="F3" s="14"/>
      <c r="G3" s="14"/>
      <c r="H3" s="14"/>
      <c r="I3" s="14"/>
      <c r="J3" s="14"/>
      <c r="K3" s="14"/>
      <c r="L3" s="14"/>
      <c r="M3" s="15"/>
    </row>
    <row r="4" ht="51" spans="1:13">
      <c r="A4" s="11"/>
      <c r="B4" s="12" t="s">
        <v>8</v>
      </c>
      <c r="C4" s="13" t="s">
        <v>9</v>
      </c>
      <c r="D4" s="14"/>
      <c r="E4" s="14"/>
      <c r="F4" s="14"/>
      <c r="G4" s="14"/>
      <c r="H4" s="14"/>
      <c r="I4" s="14"/>
      <c r="J4" s="14"/>
      <c r="K4" s="14"/>
      <c r="L4" s="14"/>
      <c r="M4" s="15"/>
    </row>
    <row r="5" spans="1:13">
      <c r="A5" s="11"/>
      <c r="B5" s="12" t="s">
        <v>10</v>
      </c>
      <c r="C5" s="13" t="s">
        <v>11</v>
      </c>
      <c r="D5" s="14"/>
      <c r="E5" s="14"/>
      <c r="F5" s="14"/>
      <c r="G5" s="15"/>
      <c r="H5" s="12" t="s">
        <v>12</v>
      </c>
      <c r="I5" s="13">
        <v>12231</v>
      </c>
      <c r="J5" s="14"/>
      <c r="K5" s="14"/>
      <c r="L5" s="14"/>
      <c r="M5" s="15"/>
    </row>
    <row r="6" ht="51" spans="1:13">
      <c r="A6" s="11"/>
      <c r="B6" s="16" t="s">
        <v>13</v>
      </c>
      <c r="C6" s="17"/>
      <c r="D6" s="18"/>
      <c r="E6" s="18"/>
      <c r="F6" s="18"/>
      <c r="G6" s="19"/>
      <c r="H6" s="16" t="s">
        <v>14</v>
      </c>
      <c r="I6" s="17" t="s">
        <v>15</v>
      </c>
      <c r="J6" s="18"/>
      <c r="K6" s="18"/>
      <c r="L6" s="18"/>
      <c r="M6" s="19"/>
    </row>
    <row r="7" ht="51" spans="1:13">
      <c r="A7" s="11"/>
      <c r="B7" s="16" t="s">
        <v>16</v>
      </c>
      <c r="C7" s="17"/>
      <c r="D7" s="18"/>
      <c r="E7" s="18"/>
      <c r="F7" s="18"/>
      <c r="G7" s="19"/>
      <c r="H7" s="16" t="s">
        <v>17</v>
      </c>
      <c r="I7" s="17">
        <v>21</v>
      </c>
      <c r="J7" s="18"/>
      <c r="K7" s="18"/>
      <c r="L7" s="18"/>
      <c r="M7" s="19"/>
    </row>
    <row r="8" spans="1:13">
      <c r="A8" s="11" t="s">
        <v>18</v>
      </c>
      <c r="B8" s="20" t="s">
        <v>19</v>
      </c>
      <c r="C8" s="20"/>
      <c r="D8" s="11"/>
      <c r="E8" s="21"/>
      <c r="F8" s="11"/>
      <c r="G8" s="22"/>
      <c r="H8" s="22" t="s">
        <v>20</v>
      </c>
      <c r="I8" s="22"/>
      <c r="J8" s="22"/>
      <c r="K8" s="22"/>
      <c r="L8" s="22"/>
      <c r="M8" s="22"/>
    </row>
    <row r="9" ht="51" spans="1:13">
      <c r="A9" s="11"/>
      <c r="B9" s="23" t="s">
        <v>21</v>
      </c>
      <c r="C9" s="23" t="s">
        <v>22</v>
      </c>
      <c r="D9" s="21" t="s">
        <v>23</v>
      </c>
      <c r="E9" s="21" t="s">
        <v>24</v>
      </c>
      <c r="F9" s="21" t="s">
        <v>25</v>
      </c>
      <c r="G9" s="16" t="s">
        <v>26</v>
      </c>
      <c r="H9" s="23" t="s">
        <v>21</v>
      </c>
      <c r="I9" s="23" t="s">
        <v>22</v>
      </c>
      <c r="J9" s="16" t="s">
        <v>23</v>
      </c>
      <c r="K9" s="16" t="s">
        <v>24</v>
      </c>
      <c r="L9" s="16" t="s">
        <v>25</v>
      </c>
      <c r="M9" s="16" t="s">
        <v>26</v>
      </c>
    </row>
    <row r="10" ht="51" spans="1:13">
      <c r="A10" s="11"/>
      <c r="B10" s="24" t="s">
        <v>27</v>
      </c>
      <c r="C10" s="24" t="s">
        <v>28</v>
      </c>
      <c r="D10" s="25" t="s">
        <v>29</v>
      </c>
      <c r="E10" s="25">
        <v>0.663</v>
      </c>
      <c r="F10" s="25">
        <v>29.08</v>
      </c>
      <c r="G10" s="24" t="s">
        <v>30</v>
      </c>
      <c r="H10" s="24" t="s">
        <v>31</v>
      </c>
      <c r="I10" s="24" t="s">
        <v>32</v>
      </c>
      <c r="J10" s="24" t="s">
        <v>33</v>
      </c>
      <c r="K10" s="24">
        <v>9.22</v>
      </c>
      <c r="L10" s="24">
        <v>18.44</v>
      </c>
      <c r="M10" s="24" t="s">
        <v>30</v>
      </c>
    </row>
    <row r="11" ht="51" spans="1:13">
      <c r="A11" s="11"/>
      <c r="B11" s="12" t="s">
        <v>34</v>
      </c>
      <c r="C11" s="12" t="s">
        <v>35</v>
      </c>
      <c r="D11" s="11" t="s">
        <v>36</v>
      </c>
      <c r="E11" s="11">
        <v>4.46</v>
      </c>
      <c r="F11" s="11">
        <v>4.46</v>
      </c>
      <c r="G11" s="24" t="s">
        <v>30</v>
      </c>
      <c r="H11" s="12" t="s">
        <v>37</v>
      </c>
      <c r="I11" s="12" t="s">
        <v>38</v>
      </c>
      <c r="J11" s="12" t="s">
        <v>36</v>
      </c>
      <c r="K11" s="12">
        <v>1.5</v>
      </c>
      <c r="L11" s="12">
        <v>1.5</v>
      </c>
      <c r="M11" s="24" t="s">
        <v>30</v>
      </c>
    </row>
    <row r="12" ht="76.5" spans="1:13">
      <c r="A12" s="11"/>
      <c r="B12" s="12" t="s">
        <v>39</v>
      </c>
      <c r="C12" s="12" t="s">
        <v>40</v>
      </c>
      <c r="D12" s="11" t="s">
        <v>41</v>
      </c>
      <c r="E12" s="11">
        <v>0.12</v>
      </c>
      <c r="F12" s="11">
        <v>10.56</v>
      </c>
      <c r="G12" s="24" t="s">
        <v>30</v>
      </c>
      <c r="H12" s="12" t="s">
        <v>42</v>
      </c>
      <c r="I12" s="12" t="s">
        <v>43</v>
      </c>
      <c r="J12" s="12" t="s">
        <v>33</v>
      </c>
      <c r="K12" s="12">
        <v>0.8</v>
      </c>
      <c r="L12" s="12">
        <v>1.6</v>
      </c>
      <c r="M12" s="24" t="s">
        <v>30</v>
      </c>
    </row>
    <row r="13" spans="1:13">
      <c r="A13" s="11"/>
      <c r="B13" s="12" t="s">
        <v>44</v>
      </c>
      <c r="C13" s="12" t="s">
        <v>45</v>
      </c>
      <c r="D13" s="11" t="s">
        <v>36</v>
      </c>
      <c r="E13" s="11">
        <v>68</v>
      </c>
      <c r="F13" s="11">
        <v>68</v>
      </c>
      <c r="G13" s="24" t="s">
        <v>30</v>
      </c>
      <c r="H13" s="12"/>
      <c r="I13" s="12"/>
      <c r="J13" s="12"/>
      <c r="K13" s="12"/>
      <c r="L13" s="12"/>
      <c r="M13" s="12"/>
    </row>
    <row r="14" ht="51" spans="1:13">
      <c r="A14" s="11"/>
      <c r="B14" s="12" t="s">
        <v>46</v>
      </c>
      <c r="C14" s="12" t="s">
        <v>47</v>
      </c>
      <c r="D14" s="11" t="s">
        <v>29</v>
      </c>
      <c r="E14" s="11">
        <v>0.505</v>
      </c>
      <c r="F14" s="11">
        <v>22.07</v>
      </c>
      <c r="G14" s="12" t="s">
        <v>48</v>
      </c>
      <c r="H14" s="12"/>
      <c r="I14" s="12"/>
      <c r="J14" s="12"/>
      <c r="K14" s="12"/>
      <c r="L14" s="12"/>
      <c r="M14" s="12"/>
    </row>
    <row r="15" ht="51" spans="1:13">
      <c r="A15" s="11"/>
      <c r="B15" s="12" t="s">
        <v>49</v>
      </c>
      <c r="C15" s="12" t="s">
        <v>50</v>
      </c>
      <c r="D15" s="11" t="s">
        <v>41</v>
      </c>
      <c r="E15" s="11">
        <v>0.874</v>
      </c>
      <c r="F15" s="11">
        <v>76.97</v>
      </c>
      <c r="G15" s="24" t="s">
        <v>30</v>
      </c>
      <c r="H15" s="12"/>
      <c r="I15" s="12"/>
      <c r="J15" s="12"/>
      <c r="K15" s="12"/>
      <c r="L15" s="12"/>
      <c r="M15" s="12"/>
    </row>
    <row r="16" spans="1:13">
      <c r="A16" s="11"/>
      <c r="B16" s="12"/>
      <c r="C16" s="12"/>
      <c r="D16" s="11"/>
      <c r="E16" s="11"/>
      <c r="F16" s="11"/>
      <c r="G16" s="12"/>
      <c r="H16" s="12"/>
      <c r="I16" s="12"/>
      <c r="J16" s="12"/>
      <c r="K16" s="12"/>
      <c r="L16" s="12"/>
      <c r="M16" s="12"/>
    </row>
    <row r="17" spans="1:13">
      <c r="A17" s="11"/>
      <c r="B17" s="12"/>
      <c r="C17" s="12"/>
      <c r="D17" s="11"/>
      <c r="E17" s="11"/>
      <c r="F17" s="11"/>
      <c r="G17" s="12"/>
      <c r="H17" s="12"/>
      <c r="I17" s="12"/>
      <c r="J17" s="12"/>
      <c r="K17" s="12"/>
      <c r="L17" s="12"/>
      <c r="M17" s="12"/>
    </row>
    <row r="18" spans="1:13">
      <c r="A18" s="11"/>
      <c r="B18" s="12"/>
      <c r="C18" s="12"/>
      <c r="D18" s="11"/>
      <c r="E18" s="11"/>
      <c r="F18" s="11"/>
      <c r="G18" s="12"/>
      <c r="H18" s="12"/>
      <c r="I18" s="12"/>
      <c r="J18" s="12"/>
      <c r="K18" s="12"/>
      <c r="L18" s="12"/>
      <c r="M18" s="12"/>
    </row>
    <row r="19" spans="1:13">
      <c r="A19" s="11"/>
      <c r="B19" s="12"/>
      <c r="C19" s="12"/>
      <c r="D19" s="11"/>
      <c r="E19" s="11"/>
      <c r="F19" s="11"/>
      <c r="G19" s="12"/>
      <c r="H19" s="12"/>
      <c r="I19" s="12"/>
      <c r="J19" s="12"/>
      <c r="K19" s="12"/>
      <c r="L19" s="12"/>
      <c r="M19" s="12"/>
    </row>
    <row r="20" spans="1:13">
      <c r="A20" s="11"/>
      <c r="B20" s="12"/>
      <c r="C20" s="12"/>
      <c r="D20" s="11"/>
      <c r="E20" s="11"/>
      <c r="F20" s="11"/>
      <c r="G20" s="12"/>
      <c r="H20" s="12"/>
      <c r="I20" s="12"/>
      <c r="J20" s="12"/>
      <c r="K20" s="12"/>
      <c r="L20" s="12"/>
      <c r="M20" s="12"/>
    </row>
    <row r="21" spans="1:13">
      <c r="A21" s="11"/>
      <c r="B21" s="12"/>
      <c r="C21" s="12"/>
      <c r="D21" s="11"/>
      <c r="E21" s="11"/>
      <c r="F21" s="11"/>
      <c r="G21" s="12"/>
      <c r="H21" s="12"/>
      <c r="I21" s="12"/>
      <c r="J21" s="12"/>
      <c r="K21" s="12"/>
      <c r="L21" s="12"/>
      <c r="M21" s="12"/>
    </row>
    <row r="22" spans="1:13">
      <c r="A22" s="11"/>
      <c r="B22" s="12"/>
      <c r="C22" s="12"/>
      <c r="D22" s="11"/>
      <c r="E22" s="11"/>
      <c r="F22" s="11"/>
      <c r="G22" s="12"/>
      <c r="H22" s="12"/>
      <c r="I22" s="12"/>
      <c r="J22" s="12"/>
      <c r="K22" s="12"/>
      <c r="L22" s="12"/>
      <c r="M22" s="12"/>
    </row>
    <row r="23" spans="1:13">
      <c r="A23" s="11"/>
      <c r="B23" s="12"/>
      <c r="C23" s="12"/>
      <c r="D23" s="11"/>
      <c r="E23" s="11"/>
      <c r="F23" s="11"/>
      <c r="G23" s="12"/>
      <c r="H23" s="12"/>
      <c r="I23" s="12"/>
      <c r="J23" s="12"/>
      <c r="K23" s="12"/>
      <c r="L23" s="12"/>
      <c r="M23" s="12"/>
    </row>
    <row r="24" spans="1:13">
      <c r="A24" s="11"/>
      <c r="B24" s="12"/>
      <c r="C24" s="12"/>
      <c r="D24" s="11"/>
      <c r="E24" s="11"/>
      <c r="F24" s="11"/>
      <c r="G24" s="12"/>
      <c r="H24" s="12"/>
      <c r="I24" s="12"/>
      <c r="J24" s="12"/>
      <c r="K24" s="12"/>
      <c r="L24" s="12"/>
      <c r="M24" s="12"/>
    </row>
    <row r="25" spans="1:13">
      <c r="A25" s="11"/>
      <c r="B25" s="12"/>
      <c r="C25" s="12"/>
      <c r="D25" s="11"/>
      <c r="E25" s="11"/>
      <c r="F25" s="11"/>
      <c r="G25" s="12"/>
      <c r="H25" s="12"/>
      <c r="I25" s="12"/>
      <c r="J25" s="12"/>
      <c r="K25" s="12"/>
      <c r="L25" s="12"/>
      <c r="M25" s="12"/>
    </row>
    <row r="26" spans="1:13">
      <c r="A26" s="11"/>
      <c r="B26" s="12"/>
      <c r="C26" s="12"/>
      <c r="D26" s="11"/>
      <c r="E26" s="11"/>
      <c r="F26" s="11"/>
      <c r="G26" s="12"/>
      <c r="H26" s="12"/>
      <c r="I26" s="12"/>
      <c r="J26" s="12"/>
      <c r="K26" s="12"/>
      <c r="L26" s="12"/>
      <c r="M26" s="12"/>
    </row>
    <row r="27" spans="1:13">
      <c r="A27" s="11"/>
      <c r="B27" s="12"/>
      <c r="C27" s="12"/>
      <c r="D27" s="11"/>
      <c r="E27" s="11"/>
      <c r="F27" s="11"/>
      <c r="G27" s="12"/>
      <c r="H27" s="12"/>
      <c r="I27" s="12"/>
      <c r="J27" s="12"/>
      <c r="K27" s="12"/>
      <c r="L27" s="12"/>
      <c r="M27" s="12"/>
    </row>
    <row r="28" spans="1:13">
      <c r="A28" s="11"/>
      <c r="B28" s="12"/>
      <c r="C28" s="12"/>
      <c r="D28" s="11"/>
      <c r="E28" s="11"/>
      <c r="F28" s="11"/>
      <c r="G28" s="12"/>
      <c r="H28" s="12"/>
      <c r="I28" s="12"/>
      <c r="J28" s="12"/>
      <c r="K28" s="12"/>
      <c r="L28" s="12"/>
      <c r="M28" s="12"/>
    </row>
    <row r="29" spans="1:13">
      <c r="A29" s="11"/>
      <c r="B29" s="12"/>
      <c r="C29" s="12"/>
      <c r="D29" s="11"/>
      <c r="E29" s="11"/>
      <c r="F29" s="11"/>
      <c r="G29" s="12"/>
      <c r="H29" s="12"/>
      <c r="I29" s="12"/>
      <c r="J29" s="12"/>
      <c r="K29" s="12"/>
      <c r="L29" s="12"/>
      <c r="M29" s="12"/>
    </row>
    <row r="30" spans="1:13">
      <c r="A30" s="11"/>
      <c r="B30" s="12"/>
      <c r="C30" s="12"/>
      <c r="D30" s="11"/>
      <c r="E30" s="11"/>
      <c r="F30" s="11"/>
      <c r="G30" s="12"/>
      <c r="H30" s="12"/>
      <c r="I30" s="28"/>
      <c r="J30" s="28"/>
      <c r="K30" s="12"/>
      <c r="L30" s="12"/>
      <c r="M30" s="12"/>
    </row>
    <row r="31" spans="1:13">
      <c r="A31" s="11"/>
      <c r="B31" s="12"/>
      <c r="C31" s="12"/>
      <c r="D31" s="11"/>
      <c r="E31" s="11"/>
      <c r="F31" s="11"/>
      <c r="G31" s="12"/>
      <c r="H31" s="12"/>
      <c r="I31" s="12"/>
      <c r="J31" s="12"/>
      <c r="K31" s="12"/>
      <c r="L31" s="12"/>
      <c r="M31" s="12"/>
    </row>
    <row r="32" spans="1:13">
      <c r="A32" s="11"/>
      <c r="B32" s="12" t="s">
        <v>51</v>
      </c>
      <c r="C32" s="12"/>
      <c r="D32" s="11"/>
      <c r="E32" s="11"/>
      <c r="F32" s="26">
        <f>SUM(F10:F31)</f>
        <v>211.14</v>
      </c>
      <c r="G32" s="12"/>
      <c r="H32" s="12" t="s">
        <v>51</v>
      </c>
      <c r="I32" s="12"/>
      <c r="J32" s="12"/>
      <c r="K32" s="12"/>
      <c r="L32" s="29">
        <f>SUM(L10:L31)</f>
        <v>21.54</v>
      </c>
      <c r="M32" s="12"/>
    </row>
    <row r="33" spans="1:13">
      <c r="A33" s="11"/>
      <c r="B33" s="22" t="s">
        <v>52</v>
      </c>
      <c r="C33" s="22"/>
      <c r="D33" s="11"/>
      <c r="E33" s="11"/>
      <c r="F33" s="11"/>
      <c r="G33" s="22"/>
      <c r="H33" s="22" t="s">
        <v>53</v>
      </c>
      <c r="I33" s="22"/>
      <c r="J33" s="22"/>
      <c r="K33" s="22"/>
      <c r="L33" s="22"/>
      <c r="M33" s="22"/>
    </row>
    <row r="34" ht="51" spans="1:13">
      <c r="A34" s="11"/>
      <c r="B34" s="23" t="s">
        <v>21</v>
      </c>
      <c r="C34" s="23" t="s">
        <v>22</v>
      </c>
      <c r="D34" s="21" t="s">
        <v>23</v>
      </c>
      <c r="E34" s="21" t="s">
        <v>24</v>
      </c>
      <c r="F34" s="11" t="s">
        <v>25</v>
      </c>
      <c r="G34" s="16" t="s">
        <v>26</v>
      </c>
      <c r="H34" s="23" t="s">
        <v>21</v>
      </c>
      <c r="I34" s="23" t="s">
        <v>22</v>
      </c>
      <c r="J34" s="16" t="s">
        <v>23</v>
      </c>
      <c r="K34" s="16" t="s">
        <v>24</v>
      </c>
      <c r="L34" s="16" t="s">
        <v>25</v>
      </c>
      <c r="M34" s="16" t="s">
        <v>26</v>
      </c>
    </row>
    <row r="35" spans="1:13">
      <c r="A35" s="11"/>
      <c r="B35" s="24" t="s">
        <v>54</v>
      </c>
      <c r="C35" s="24" t="s">
        <v>55</v>
      </c>
      <c r="D35" s="25" t="s">
        <v>33</v>
      </c>
      <c r="E35" s="25">
        <v>16</v>
      </c>
      <c r="F35" s="25">
        <f>D35*E35</f>
        <v>32</v>
      </c>
      <c r="G35" s="24" t="s">
        <v>48</v>
      </c>
      <c r="H35" s="24" t="s">
        <v>56</v>
      </c>
      <c r="I35" s="24" t="s">
        <v>57</v>
      </c>
      <c r="J35" s="24" t="s">
        <v>58</v>
      </c>
      <c r="K35" s="24">
        <v>28</v>
      </c>
      <c r="L35" s="24">
        <f>J35*K35</f>
        <v>1008</v>
      </c>
      <c r="M35" s="24" t="s">
        <v>30</v>
      </c>
    </row>
    <row r="36" ht="51" spans="1:13">
      <c r="A36" s="11"/>
      <c r="B36" s="34" t="s">
        <v>59</v>
      </c>
      <c r="C36" s="24" t="s">
        <v>60</v>
      </c>
      <c r="D36" s="25" t="s">
        <v>36</v>
      </c>
      <c r="E36" s="25">
        <v>202</v>
      </c>
      <c r="F36" s="25">
        <f t="shared" ref="F36:F67" si="0">D36*E36</f>
        <v>202</v>
      </c>
      <c r="G36" s="24" t="s">
        <v>48</v>
      </c>
      <c r="H36" s="27" t="s">
        <v>61</v>
      </c>
      <c r="I36" s="27" t="s">
        <v>62</v>
      </c>
      <c r="J36" s="27" t="s">
        <v>63</v>
      </c>
      <c r="K36" s="27">
        <v>24</v>
      </c>
      <c r="L36" s="24">
        <f t="shared" ref="L36:L60" si="1">J36*K36</f>
        <v>432</v>
      </c>
      <c r="M36" s="24" t="s">
        <v>30</v>
      </c>
    </row>
    <row r="37" ht="51" spans="1:13">
      <c r="A37" s="11"/>
      <c r="B37" s="34" t="s">
        <v>64</v>
      </c>
      <c r="C37" s="24" t="s">
        <v>65</v>
      </c>
      <c r="D37" s="25">
        <v>2.8</v>
      </c>
      <c r="E37" s="25">
        <v>92</v>
      </c>
      <c r="F37" s="25">
        <f t="shared" si="0"/>
        <v>257.6</v>
      </c>
      <c r="G37" s="24" t="s">
        <v>48</v>
      </c>
      <c r="H37" s="27" t="s">
        <v>66</v>
      </c>
      <c r="I37" s="27" t="s">
        <v>67</v>
      </c>
      <c r="J37" s="27" t="s">
        <v>68</v>
      </c>
      <c r="K37" s="27">
        <v>37</v>
      </c>
      <c r="L37" s="24">
        <f t="shared" si="1"/>
        <v>1258</v>
      </c>
      <c r="M37" s="24" t="s">
        <v>30</v>
      </c>
    </row>
    <row r="38" spans="1:13">
      <c r="A38" s="11"/>
      <c r="B38" s="24" t="s">
        <v>69</v>
      </c>
      <c r="C38" s="24" t="s">
        <v>70</v>
      </c>
      <c r="D38" s="25">
        <v>1</v>
      </c>
      <c r="E38" s="25">
        <v>13</v>
      </c>
      <c r="F38" s="25">
        <f t="shared" si="0"/>
        <v>13</v>
      </c>
      <c r="G38" s="24" t="s">
        <v>48</v>
      </c>
      <c r="H38" s="27" t="s">
        <v>71</v>
      </c>
      <c r="I38" s="27" t="s">
        <v>72</v>
      </c>
      <c r="J38" s="27">
        <v>19</v>
      </c>
      <c r="K38" s="27">
        <v>55</v>
      </c>
      <c r="L38" s="24">
        <f t="shared" si="1"/>
        <v>1045</v>
      </c>
      <c r="M38" s="24" t="s">
        <v>30</v>
      </c>
    </row>
    <row r="39" spans="1:13">
      <c r="A39" s="11"/>
      <c r="B39" s="24" t="s">
        <v>73</v>
      </c>
      <c r="C39" s="24" t="s">
        <v>74</v>
      </c>
      <c r="D39" s="25">
        <v>1</v>
      </c>
      <c r="E39" s="25">
        <v>18</v>
      </c>
      <c r="F39" s="25">
        <f t="shared" si="0"/>
        <v>18</v>
      </c>
      <c r="G39" s="24" t="s">
        <v>48</v>
      </c>
      <c r="H39" s="27" t="s">
        <v>75</v>
      </c>
      <c r="I39" s="27" t="s">
        <v>76</v>
      </c>
      <c r="J39" s="27">
        <v>19</v>
      </c>
      <c r="K39" s="27">
        <v>40</v>
      </c>
      <c r="L39" s="24">
        <f t="shared" si="1"/>
        <v>760</v>
      </c>
      <c r="M39" s="24" t="s">
        <v>30</v>
      </c>
    </row>
    <row r="40" ht="51" spans="1:13">
      <c r="A40" s="11"/>
      <c r="B40" s="24" t="s">
        <v>77</v>
      </c>
      <c r="C40" s="24" t="s">
        <v>78</v>
      </c>
      <c r="D40" s="25">
        <v>1</v>
      </c>
      <c r="E40" s="25">
        <v>76</v>
      </c>
      <c r="F40" s="25">
        <f t="shared" si="0"/>
        <v>76</v>
      </c>
      <c r="G40" s="24" t="s">
        <v>48</v>
      </c>
      <c r="H40" s="27" t="s">
        <v>79</v>
      </c>
      <c r="I40" s="27" t="s">
        <v>80</v>
      </c>
      <c r="J40" s="27" t="s">
        <v>68</v>
      </c>
      <c r="K40" s="27">
        <v>37</v>
      </c>
      <c r="L40" s="24">
        <f t="shared" si="1"/>
        <v>1258</v>
      </c>
      <c r="M40" s="24" t="s">
        <v>30</v>
      </c>
    </row>
    <row r="41" ht="51" spans="1:13">
      <c r="A41" s="11"/>
      <c r="B41" s="24" t="s">
        <v>81</v>
      </c>
      <c r="C41" s="24" t="s">
        <v>82</v>
      </c>
      <c r="D41" s="25">
        <v>1</v>
      </c>
      <c r="E41" s="25">
        <v>76</v>
      </c>
      <c r="F41" s="25">
        <f t="shared" si="0"/>
        <v>76</v>
      </c>
      <c r="G41" s="24" t="s">
        <v>48</v>
      </c>
      <c r="H41" s="27" t="s">
        <v>83</v>
      </c>
      <c r="I41" s="27" t="s">
        <v>84</v>
      </c>
      <c r="J41" s="27" t="s">
        <v>63</v>
      </c>
      <c r="K41" s="27">
        <v>55</v>
      </c>
      <c r="L41" s="24">
        <f t="shared" si="1"/>
        <v>990</v>
      </c>
      <c r="M41" s="24" t="s">
        <v>30</v>
      </c>
    </row>
    <row r="42" ht="51" spans="1:13">
      <c r="A42" s="11"/>
      <c r="B42" s="24" t="s">
        <v>85</v>
      </c>
      <c r="C42" s="24" t="s">
        <v>86</v>
      </c>
      <c r="D42" s="25">
        <v>1</v>
      </c>
      <c r="E42" s="25">
        <v>165</v>
      </c>
      <c r="F42" s="25">
        <f t="shared" si="0"/>
        <v>165</v>
      </c>
      <c r="G42" s="24" t="s">
        <v>48</v>
      </c>
      <c r="H42" s="27" t="s">
        <v>87</v>
      </c>
      <c r="I42" s="27" t="s">
        <v>88</v>
      </c>
      <c r="J42" s="27" t="s">
        <v>89</v>
      </c>
      <c r="K42" s="27">
        <v>23</v>
      </c>
      <c r="L42" s="24">
        <f t="shared" si="1"/>
        <v>253</v>
      </c>
      <c r="M42" s="27" t="s">
        <v>48</v>
      </c>
    </row>
    <row r="43" ht="51" spans="1:13">
      <c r="A43" s="11"/>
      <c r="B43" s="24" t="s">
        <v>90</v>
      </c>
      <c r="C43" s="24" t="s">
        <v>91</v>
      </c>
      <c r="D43" s="25">
        <v>1</v>
      </c>
      <c r="E43" s="25">
        <v>39.6</v>
      </c>
      <c r="F43" s="25">
        <f t="shared" si="0"/>
        <v>39.6</v>
      </c>
      <c r="G43" s="24" t="s">
        <v>48</v>
      </c>
      <c r="H43" s="27" t="s">
        <v>92</v>
      </c>
      <c r="I43" s="27" t="s">
        <v>93</v>
      </c>
      <c r="J43" s="27" t="s">
        <v>94</v>
      </c>
      <c r="K43" s="27">
        <v>10</v>
      </c>
      <c r="L43" s="24">
        <f t="shared" si="1"/>
        <v>40</v>
      </c>
      <c r="M43" s="27" t="s">
        <v>48</v>
      </c>
    </row>
    <row r="44" ht="51" spans="1:13">
      <c r="A44" s="11"/>
      <c r="B44" s="24" t="s">
        <v>95</v>
      </c>
      <c r="C44" s="24" t="s">
        <v>96</v>
      </c>
      <c r="D44" s="25" t="s">
        <v>33</v>
      </c>
      <c r="E44" s="25">
        <v>150</v>
      </c>
      <c r="F44" s="25">
        <f t="shared" si="0"/>
        <v>300</v>
      </c>
      <c r="G44" s="24" t="s">
        <v>30</v>
      </c>
      <c r="H44" s="27" t="s">
        <v>97</v>
      </c>
      <c r="I44" s="27" t="s">
        <v>98</v>
      </c>
      <c r="J44" s="27" t="s">
        <v>36</v>
      </c>
      <c r="K44" s="27">
        <v>29</v>
      </c>
      <c r="L44" s="24">
        <f t="shared" si="1"/>
        <v>29</v>
      </c>
      <c r="M44" s="27" t="s">
        <v>48</v>
      </c>
    </row>
    <row r="45" ht="51" spans="1:13">
      <c r="A45" s="11"/>
      <c r="B45" s="24" t="s">
        <v>99</v>
      </c>
      <c r="C45" s="24" t="s">
        <v>100</v>
      </c>
      <c r="D45" s="25" t="s">
        <v>36</v>
      </c>
      <c r="E45" s="25">
        <v>15</v>
      </c>
      <c r="F45" s="25">
        <f t="shared" si="0"/>
        <v>15</v>
      </c>
      <c r="G45" s="24" t="s">
        <v>30</v>
      </c>
      <c r="H45" s="27" t="s">
        <v>101</v>
      </c>
      <c r="I45" s="27" t="s">
        <v>102</v>
      </c>
      <c r="J45" s="27">
        <v>18</v>
      </c>
      <c r="K45" s="27">
        <v>76</v>
      </c>
      <c r="L45" s="24">
        <f t="shared" si="1"/>
        <v>1368</v>
      </c>
      <c r="M45" s="27" t="s">
        <v>48</v>
      </c>
    </row>
    <row r="46" ht="51" spans="1:13">
      <c r="A46" s="11"/>
      <c r="B46" s="24" t="s">
        <v>103</v>
      </c>
      <c r="C46" s="24" t="s">
        <v>104</v>
      </c>
      <c r="D46" s="25" t="s">
        <v>36</v>
      </c>
      <c r="E46" s="25">
        <v>40</v>
      </c>
      <c r="F46" s="25">
        <f t="shared" si="0"/>
        <v>40</v>
      </c>
      <c r="G46" s="24" t="s">
        <v>30</v>
      </c>
      <c r="H46" s="27" t="s">
        <v>105</v>
      </c>
      <c r="I46" s="27" t="s">
        <v>106</v>
      </c>
      <c r="J46" s="27">
        <v>18</v>
      </c>
      <c r="K46" s="27">
        <v>109</v>
      </c>
      <c r="L46" s="24">
        <f t="shared" si="1"/>
        <v>1962</v>
      </c>
      <c r="M46" s="27" t="s">
        <v>48</v>
      </c>
    </row>
    <row r="47" ht="51" spans="1:13">
      <c r="A47" s="11"/>
      <c r="B47" s="24" t="s">
        <v>107</v>
      </c>
      <c r="C47" s="24" t="s">
        <v>108</v>
      </c>
      <c r="D47" s="25" t="s">
        <v>33</v>
      </c>
      <c r="E47" s="25">
        <v>3.5</v>
      </c>
      <c r="F47" s="25">
        <f t="shared" si="0"/>
        <v>7</v>
      </c>
      <c r="G47" s="24" t="s">
        <v>48</v>
      </c>
      <c r="H47" s="27" t="s">
        <v>109</v>
      </c>
      <c r="I47" s="27" t="s">
        <v>110</v>
      </c>
      <c r="J47" s="27" t="s">
        <v>63</v>
      </c>
      <c r="K47" s="27">
        <v>15</v>
      </c>
      <c r="L47" s="24">
        <f t="shared" si="1"/>
        <v>270</v>
      </c>
      <c r="M47" s="27" t="s">
        <v>48</v>
      </c>
    </row>
    <row r="48" ht="51" spans="1:13">
      <c r="A48" s="11"/>
      <c r="B48" s="24" t="s">
        <v>111</v>
      </c>
      <c r="C48" s="24" t="s">
        <v>112</v>
      </c>
      <c r="D48" s="25" t="s">
        <v>33</v>
      </c>
      <c r="E48" s="25">
        <v>3.5</v>
      </c>
      <c r="F48" s="25">
        <f t="shared" si="0"/>
        <v>7</v>
      </c>
      <c r="G48" s="24" t="s">
        <v>48</v>
      </c>
      <c r="H48" s="27" t="s">
        <v>113</v>
      </c>
      <c r="I48" s="27" t="s">
        <v>114</v>
      </c>
      <c r="J48" s="27" t="s">
        <v>115</v>
      </c>
      <c r="K48" s="27">
        <v>28</v>
      </c>
      <c r="L48" s="24">
        <f t="shared" si="1"/>
        <v>84</v>
      </c>
      <c r="M48" s="27" t="s">
        <v>48</v>
      </c>
    </row>
    <row r="49" ht="51" spans="1:13">
      <c r="A49" s="11"/>
      <c r="B49" s="24" t="s">
        <v>116</v>
      </c>
      <c r="C49" s="24" t="s">
        <v>117</v>
      </c>
      <c r="D49" s="25" t="s">
        <v>33</v>
      </c>
      <c r="E49" s="25">
        <v>2.5</v>
      </c>
      <c r="F49" s="25">
        <f t="shared" si="0"/>
        <v>5</v>
      </c>
      <c r="G49" s="24" t="s">
        <v>48</v>
      </c>
      <c r="H49" s="27" t="s">
        <v>118</v>
      </c>
      <c r="I49" s="27" t="s">
        <v>119</v>
      </c>
      <c r="J49" s="27" t="s">
        <v>36</v>
      </c>
      <c r="K49" s="27">
        <v>8</v>
      </c>
      <c r="L49" s="24">
        <f t="shared" si="1"/>
        <v>8</v>
      </c>
      <c r="M49" s="27" t="s">
        <v>48</v>
      </c>
    </row>
    <row r="50" ht="51" spans="1:13">
      <c r="A50" s="11"/>
      <c r="B50" s="24" t="s">
        <v>120</v>
      </c>
      <c r="C50" s="24" t="s">
        <v>121</v>
      </c>
      <c r="D50" s="25" t="s">
        <v>33</v>
      </c>
      <c r="E50" s="25">
        <v>3</v>
      </c>
      <c r="F50" s="25">
        <f t="shared" si="0"/>
        <v>6</v>
      </c>
      <c r="G50" s="24" t="s">
        <v>48</v>
      </c>
      <c r="H50" s="27" t="s">
        <v>122</v>
      </c>
      <c r="I50" s="27" t="s">
        <v>123</v>
      </c>
      <c r="J50" s="27" t="s">
        <v>36</v>
      </c>
      <c r="K50" s="27">
        <v>43</v>
      </c>
      <c r="L50" s="24">
        <f t="shared" si="1"/>
        <v>43</v>
      </c>
      <c r="M50" s="27" t="s">
        <v>48</v>
      </c>
    </row>
    <row r="51" ht="51" spans="1:13">
      <c r="A51" s="11"/>
      <c r="B51" s="24" t="s">
        <v>124</v>
      </c>
      <c r="C51" s="24" t="s">
        <v>125</v>
      </c>
      <c r="D51" s="25" t="s">
        <v>33</v>
      </c>
      <c r="E51" s="25">
        <v>4</v>
      </c>
      <c r="F51" s="25">
        <f t="shared" si="0"/>
        <v>8</v>
      </c>
      <c r="G51" s="24" t="s">
        <v>30</v>
      </c>
      <c r="H51" s="27" t="s">
        <v>126</v>
      </c>
      <c r="I51" s="27" t="s">
        <v>127</v>
      </c>
      <c r="J51" s="27" t="s">
        <v>128</v>
      </c>
      <c r="K51" s="27">
        <v>28</v>
      </c>
      <c r="L51" s="24">
        <f t="shared" si="1"/>
        <v>672</v>
      </c>
      <c r="M51" s="27" t="s">
        <v>48</v>
      </c>
    </row>
    <row r="52" ht="51" spans="1:13">
      <c r="A52" s="11"/>
      <c r="B52" s="24" t="s">
        <v>129</v>
      </c>
      <c r="C52" s="24" t="s">
        <v>130</v>
      </c>
      <c r="D52" s="25" t="s">
        <v>33</v>
      </c>
      <c r="E52" s="25">
        <v>1</v>
      </c>
      <c r="F52" s="25">
        <f t="shared" si="0"/>
        <v>2</v>
      </c>
      <c r="G52" s="24" t="s">
        <v>30</v>
      </c>
      <c r="H52" s="27" t="s">
        <v>131</v>
      </c>
      <c r="I52" s="27" t="s">
        <v>132</v>
      </c>
      <c r="J52" s="27" t="s">
        <v>133</v>
      </c>
      <c r="K52" s="27">
        <v>71</v>
      </c>
      <c r="L52" s="24">
        <f t="shared" si="1"/>
        <v>852</v>
      </c>
      <c r="M52" s="27" t="s">
        <v>48</v>
      </c>
    </row>
    <row r="53" ht="51" spans="1:13">
      <c r="A53" s="11"/>
      <c r="B53" s="24" t="s">
        <v>134</v>
      </c>
      <c r="C53" s="24" t="s">
        <v>135</v>
      </c>
      <c r="D53" s="25" t="s">
        <v>33</v>
      </c>
      <c r="E53" s="25">
        <v>1</v>
      </c>
      <c r="F53" s="25">
        <f t="shared" si="0"/>
        <v>2</v>
      </c>
      <c r="G53" s="24" t="s">
        <v>30</v>
      </c>
      <c r="H53" s="27" t="s">
        <v>136</v>
      </c>
      <c r="I53" s="27" t="s">
        <v>137</v>
      </c>
      <c r="J53" s="27">
        <v>60</v>
      </c>
      <c r="K53" s="27">
        <v>21.3</v>
      </c>
      <c r="L53" s="24">
        <f t="shared" si="1"/>
        <v>1278</v>
      </c>
      <c r="M53" s="27" t="s">
        <v>48</v>
      </c>
    </row>
    <row r="54" ht="51" spans="1:13">
      <c r="A54" s="11"/>
      <c r="B54" s="24" t="s">
        <v>138</v>
      </c>
      <c r="C54" s="24" t="s">
        <v>139</v>
      </c>
      <c r="D54" s="25" t="s">
        <v>33</v>
      </c>
      <c r="E54" s="25">
        <v>3.5</v>
      </c>
      <c r="F54" s="25">
        <f t="shared" si="0"/>
        <v>7</v>
      </c>
      <c r="G54" s="24" t="s">
        <v>30</v>
      </c>
      <c r="H54" s="27" t="s">
        <v>140</v>
      </c>
      <c r="I54" s="27" t="s">
        <v>141</v>
      </c>
      <c r="J54" s="27" t="s">
        <v>133</v>
      </c>
      <c r="K54" s="27">
        <v>58</v>
      </c>
      <c r="L54" s="24">
        <f t="shared" si="1"/>
        <v>696</v>
      </c>
      <c r="M54" s="27" t="s">
        <v>48</v>
      </c>
    </row>
    <row r="55" ht="51" spans="1:13">
      <c r="A55" s="11"/>
      <c r="B55" s="24" t="s">
        <v>142</v>
      </c>
      <c r="C55" s="24" t="s">
        <v>143</v>
      </c>
      <c r="D55" s="25" t="s">
        <v>33</v>
      </c>
      <c r="E55" s="25">
        <v>3.5</v>
      </c>
      <c r="F55" s="25">
        <f t="shared" si="0"/>
        <v>7</v>
      </c>
      <c r="G55" s="24" t="s">
        <v>30</v>
      </c>
      <c r="H55" s="27" t="s">
        <v>144</v>
      </c>
      <c r="I55" s="27" t="s">
        <v>145</v>
      </c>
      <c r="J55" s="27">
        <v>15</v>
      </c>
      <c r="K55" s="27">
        <v>56</v>
      </c>
      <c r="L55" s="24">
        <f t="shared" si="1"/>
        <v>840</v>
      </c>
      <c r="M55" s="27" t="s">
        <v>48</v>
      </c>
    </row>
    <row r="56" ht="51" spans="1:13">
      <c r="A56" s="11"/>
      <c r="B56" s="24" t="s">
        <v>146</v>
      </c>
      <c r="C56" s="24" t="s">
        <v>147</v>
      </c>
      <c r="D56" s="25" t="s">
        <v>33</v>
      </c>
      <c r="E56" s="25">
        <v>14.5</v>
      </c>
      <c r="F56" s="25">
        <f t="shared" si="0"/>
        <v>29</v>
      </c>
      <c r="G56" s="24" t="s">
        <v>30</v>
      </c>
      <c r="H56" s="27" t="s">
        <v>148</v>
      </c>
      <c r="I56" s="27" t="s">
        <v>149</v>
      </c>
      <c r="J56" s="27">
        <v>5</v>
      </c>
      <c r="K56" s="27">
        <v>18</v>
      </c>
      <c r="L56" s="24">
        <f t="shared" si="1"/>
        <v>90</v>
      </c>
      <c r="M56" s="27" t="s">
        <v>48</v>
      </c>
    </row>
    <row r="57" ht="51" spans="1:13">
      <c r="A57" s="11"/>
      <c r="B57" s="24" t="s">
        <v>150</v>
      </c>
      <c r="C57" s="24" t="s">
        <v>151</v>
      </c>
      <c r="D57" s="25" t="s">
        <v>33</v>
      </c>
      <c r="E57" s="25">
        <v>4.5</v>
      </c>
      <c r="F57" s="25">
        <f t="shared" si="0"/>
        <v>9</v>
      </c>
      <c r="G57" s="24" t="s">
        <v>48</v>
      </c>
      <c r="H57" s="27" t="s">
        <v>152</v>
      </c>
      <c r="I57" s="27" t="s">
        <v>153</v>
      </c>
      <c r="J57" s="27" t="s">
        <v>154</v>
      </c>
      <c r="K57" s="27">
        <v>10</v>
      </c>
      <c r="L57" s="24">
        <f t="shared" si="1"/>
        <v>290</v>
      </c>
      <c r="M57" s="27" t="s">
        <v>48</v>
      </c>
    </row>
    <row r="58" ht="51" spans="1:13">
      <c r="A58" s="11"/>
      <c r="B58" s="24" t="s">
        <v>155</v>
      </c>
      <c r="C58" s="24" t="s">
        <v>156</v>
      </c>
      <c r="D58" s="25" t="s">
        <v>33</v>
      </c>
      <c r="E58" s="25">
        <v>4.5</v>
      </c>
      <c r="F58" s="25">
        <f t="shared" si="0"/>
        <v>9</v>
      </c>
      <c r="G58" s="24" t="s">
        <v>48</v>
      </c>
      <c r="H58" s="27" t="s">
        <v>157</v>
      </c>
      <c r="I58" s="27" t="s">
        <v>158</v>
      </c>
      <c r="J58" s="27">
        <v>10</v>
      </c>
      <c r="K58" s="27">
        <v>35</v>
      </c>
      <c r="L58" s="24">
        <f t="shared" si="1"/>
        <v>350</v>
      </c>
      <c r="M58" s="27" t="s">
        <v>48</v>
      </c>
    </row>
    <row r="59" spans="1:13">
      <c r="A59" s="11"/>
      <c r="B59" s="24" t="s">
        <v>159</v>
      </c>
      <c r="C59" s="24" t="s">
        <v>160</v>
      </c>
      <c r="D59" s="25" t="s">
        <v>33</v>
      </c>
      <c r="E59" s="25">
        <v>4.5</v>
      </c>
      <c r="F59" s="25">
        <f t="shared" si="0"/>
        <v>9</v>
      </c>
      <c r="G59" s="24" t="s">
        <v>48</v>
      </c>
      <c r="H59" s="27" t="s">
        <v>161</v>
      </c>
      <c r="I59" s="27" t="s">
        <v>162</v>
      </c>
      <c r="J59" s="27">
        <v>10</v>
      </c>
      <c r="K59" s="27">
        <v>25</v>
      </c>
      <c r="L59" s="24">
        <f t="shared" si="1"/>
        <v>250</v>
      </c>
      <c r="M59" s="27" t="s">
        <v>48</v>
      </c>
    </row>
    <row r="60" spans="1:13">
      <c r="A60" s="11"/>
      <c r="B60" s="24" t="s">
        <v>163</v>
      </c>
      <c r="C60" s="24" t="s">
        <v>164</v>
      </c>
      <c r="D60" s="25" t="s">
        <v>33</v>
      </c>
      <c r="E60" s="25">
        <v>3.5</v>
      </c>
      <c r="F60" s="25">
        <f t="shared" si="0"/>
        <v>7</v>
      </c>
      <c r="G60" s="24" t="s">
        <v>48</v>
      </c>
      <c r="H60" s="27" t="s">
        <v>165</v>
      </c>
      <c r="I60" s="27" t="s">
        <v>166</v>
      </c>
      <c r="J60" s="27">
        <v>20</v>
      </c>
      <c r="K60" s="27">
        <v>16</v>
      </c>
      <c r="L60" s="24">
        <f t="shared" si="1"/>
        <v>320</v>
      </c>
      <c r="M60" s="27" t="s">
        <v>48</v>
      </c>
    </row>
    <row r="61" ht="51" spans="1:13">
      <c r="A61" s="11"/>
      <c r="B61" s="24" t="s">
        <v>167</v>
      </c>
      <c r="C61" s="24" t="s">
        <v>168</v>
      </c>
      <c r="D61" s="25" t="s">
        <v>33</v>
      </c>
      <c r="E61" s="25">
        <v>2</v>
      </c>
      <c r="F61" s="25">
        <f t="shared" si="0"/>
        <v>4</v>
      </c>
      <c r="G61" s="24" t="s">
        <v>30</v>
      </c>
      <c r="H61" s="27"/>
      <c r="I61" s="27"/>
      <c r="J61" s="27"/>
      <c r="K61" s="27"/>
      <c r="L61" s="27"/>
      <c r="M61" s="27"/>
    </row>
    <row r="62" spans="1:13">
      <c r="A62" s="11"/>
      <c r="B62" s="24" t="s">
        <v>169</v>
      </c>
      <c r="C62" s="24" t="s">
        <v>170</v>
      </c>
      <c r="D62" s="25" t="s">
        <v>36</v>
      </c>
      <c r="E62" s="25">
        <v>4</v>
      </c>
      <c r="F62" s="25">
        <f t="shared" si="0"/>
        <v>4</v>
      </c>
      <c r="G62" s="24" t="s">
        <v>30</v>
      </c>
      <c r="H62" s="27"/>
      <c r="I62" s="27"/>
      <c r="J62" s="27"/>
      <c r="K62" s="27"/>
      <c r="L62" s="27"/>
      <c r="M62" s="27"/>
    </row>
    <row r="63" spans="1:13">
      <c r="A63" s="11"/>
      <c r="B63" s="24" t="s">
        <v>171</v>
      </c>
      <c r="C63" s="24" t="s">
        <v>172</v>
      </c>
      <c r="D63" s="25" t="s">
        <v>33</v>
      </c>
      <c r="E63" s="25">
        <v>4</v>
      </c>
      <c r="F63" s="25">
        <f t="shared" si="0"/>
        <v>8</v>
      </c>
      <c r="G63" s="24" t="s">
        <v>30</v>
      </c>
      <c r="H63" s="27"/>
      <c r="I63" s="27"/>
      <c r="J63" s="27"/>
      <c r="K63" s="27"/>
      <c r="L63" s="27"/>
      <c r="M63" s="27"/>
    </row>
    <row r="64" spans="1:13">
      <c r="A64" s="11"/>
      <c r="B64" s="24" t="s">
        <v>173</v>
      </c>
      <c r="C64" s="24" t="s">
        <v>174</v>
      </c>
      <c r="D64" s="25" t="s">
        <v>36</v>
      </c>
      <c r="E64" s="25">
        <v>3</v>
      </c>
      <c r="F64" s="25">
        <f t="shared" si="0"/>
        <v>3</v>
      </c>
      <c r="G64" s="24" t="s">
        <v>30</v>
      </c>
      <c r="H64" s="27"/>
      <c r="I64" s="27"/>
      <c r="J64" s="27"/>
      <c r="K64" s="27"/>
      <c r="L64" s="27"/>
      <c r="M64" s="27"/>
    </row>
    <row r="65" spans="1:13">
      <c r="A65" s="11"/>
      <c r="B65" s="24" t="s">
        <v>175</v>
      </c>
      <c r="C65" s="24" t="s">
        <v>176</v>
      </c>
      <c r="D65" s="25" t="s">
        <v>33</v>
      </c>
      <c r="E65" s="25">
        <v>4.5</v>
      </c>
      <c r="F65" s="25">
        <f t="shared" si="0"/>
        <v>9</v>
      </c>
      <c r="G65" s="24" t="s">
        <v>48</v>
      </c>
      <c r="H65" s="27"/>
      <c r="I65" s="27"/>
      <c r="J65" s="27"/>
      <c r="K65" s="27"/>
      <c r="L65" s="27"/>
      <c r="M65" s="27"/>
    </row>
    <row r="66" ht="51" spans="1:13">
      <c r="A66" s="11"/>
      <c r="B66" s="24" t="s">
        <v>177</v>
      </c>
      <c r="C66" s="24" t="s">
        <v>178</v>
      </c>
      <c r="D66" s="25" t="s">
        <v>33</v>
      </c>
      <c r="E66" s="25">
        <v>5</v>
      </c>
      <c r="F66" s="25">
        <f t="shared" si="0"/>
        <v>10</v>
      </c>
      <c r="G66" s="24" t="s">
        <v>48</v>
      </c>
      <c r="H66" s="27"/>
      <c r="I66" s="27"/>
      <c r="J66" s="27"/>
      <c r="K66" s="27"/>
      <c r="L66" s="27"/>
      <c r="M66" s="27"/>
    </row>
    <row r="67" ht="51" spans="1:13">
      <c r="A67" s="11"/>
      <c r="B67" s="24" t="s">
        <v>179</v>
      </c>
      <c r="C67" s="24" t="s">
        <v>180</v>
      </c>
      <c r="D67" s="25" t="s">
        <v>33</v>
      </c>
      <c r="E67" s="25">
        <v>4.5</v>
      </c>
      <c r="F67" s="25">
        <f t="shared" si="0"/>
        <v>9</v>
      </c>
      <c r="G67" s="24" t="s">
        <v>48</v>
      </c>
      <c r="H67" s="27"/>
      <c r="I67" s="27"/>
      <c r="J67" s="27"/>
      <c r="K67" s="27"/>
      <c r="L67" s="27"/>
      <c r="M67" s="27"/>
    </row>
    <row r="68" ht="51" spans="1:13">
      <c r="A68" s="11"/>
      <c r="B68" s="24" t="s">
        <v>181</v>
      </c>
      <c r="C68" s="24" t="s">
        <v>182</v>
      </c>
      <c r="D68" s="25" t="s">
        <v>33</v>
      </c>
      <c r="E68" s="25">
        <v>5</v>
      </c>
      <c r="F68" s="25">
        <f t="shared" ref="F68:F85" si="2">D68*E68</f>
        <v>10</v>
      </c>
      <c r="G68" s="24" t="s">
        <v>48</v>
      </c>
      <c r="H68" s="27"/>
      <c r="I68" s="27"/>
      <c r="J68" s="27"/>
      <c r="K68" s="27"/>
      <c r="L68" s="27"/>
      <c r="M68" s="27"/>
    </row>
    <row r="69" spans="1:13">
      <c r="A69" s="11"/>
      <c r="B69" s="24" t="s">
        <v>183</v>
      </c>
      <c r="C69" s="24" t="s">
        <v>184</v>
      </c>
      <c r="D69" s="25" t="s">
        <v>33</v>
      </c>
      <c r="E69" s="25">
        <v>4.5</v>
      </c>
      <c r="F69" s="25">
        <f t="shared" si="2"/>
        <v>9</v>
      </c>
      <c r="G69" s="24" t="s">
        <v>48</v>
      </c>
      <c r="H69" s="27"/>
      <c r="I69" s="27"/>
      <c r="J69" s="27"/>
      <c r="K69" s="27"/>
      <c r="L69" s="27"/>
      <c r="M69" s="27"/>
    </row>
    <row r="70" ht="51" spans="1:13">
      <c r="A70" s="11"/>
      <c r="B70" s="24" t="s">
        <v>185</v>
      </c>
      <c r="C70" s="24" t="s">
        <v>186</v>
      </c>
      <c r="D70" s="25" t="s">
        <v>33</v>
      </c>
      <c r="E70" s="25">
        <v>5</v>
      </c>
      <c r="F70" s="25">
        <f t="shared" si="2"/>
        <v>10</v>
      </c>
      <c r="G70" s="24" t="s">
        <v>48</v>
      </c>
      <c r="H70" s="27"/>
      <c r="I70" s="27"/>
      <c r="J70" s="27"/>
      <c r="K70" s="27"/>
      <c r="L70" s="27"/>
      <c r="M70" s="27"/>
    </row>
    <row r="71" spans="1:13">
      <c r="A71" s="11"/>
      <c r="B71" s="24" t="s">
        <v>187</v>
      </c>
      <c r="C71" s="24" t="s">
        <v>188</v>
      </c>
      <c r="D71" s="25" t="s">
        <v>33</v>
      </c>
      <c r="E71" s="25">
        <v>4.5</v>
      </c>
      <c r="F71" s="25">
        <f t="shared" si="2"/>
        <v>9</v>
      </c>
      <c r="G71" s="24" t="s">
        <v>48</v>
      </c>
      <c r="H71" s="27"/>
      <c r="I71" s="27"/>
      <c r="J71" s="27"/>
      <c r="K71" s="27"/>
      <c r="L71" s="27"/>
      <c r="M71" s="27"/>
    </row>
    <row r="72" ht="51" spans="1:13">
      <c r="A72" s="11"/>
      <c r="B72" s="24" t="s">
        <v>189</v>
      </c>
      <c r="C72" s="24" t="s">
        <v>190</v>
      </c>
      <c r="D72" s="25" t="s">
        <v>33</v>
      </c>
      <c r="E72" s="25">
        <v>5</v>
      </c>
      <c r="F72" s="25">
        <f t="shared" si="2"/>
        <v>10</v>
      </c>
      <c r="G72" s="24" t="s">
        <v>48</v>
      </c>
      <c r="H72" s="27"/>
      <c r="I72" s="27"/>
      <c r="J72" s="27"/>
      <c r="K72" s="27"/>
      <c r="L72" s="27"/>
      <c r="M72" s="27"/>
    </row>
    <row r="73" ht="51" spans="1:13">
      <c r="A73" s="11"/>
      <c r="B73" s="24" t="s">
        <v>191</v>
      </c>
      <c r="C73" s="24" t="s">
        <v>192</v>
      </c>
      <c r="D73" s="25" t="s">
        <v>33</v>
      </c>
      <c r="E73" s="25">
        <v>8</v>
      </c>
      <c r="F73" s="25">
        <f t="shared" si="2"/>
        <v>16</v>
      </c>
      <c r="G73" s="24" t="s">
        <v>48</v>
      </c>
      <c r="H73" s="27"/>
      <c r="I73" s="27"/>
      <c r="J73" s="27"/>
      <c r="K73" s="27"/>
      <c r="L73" s="27"/>
      <c r="M73" s="27"/>
    </row>
    <row r="74" ht="51" spans="1:13">
      <c r="A74" s="11"/>
      <c r="B74" s="24" t="s">
        <v>193</v>
      </c>
      <c r="C74" s="24" t="s">
        <v>194</v>
      </c>
      <c r="D74" s="25" t="s">
        <v>33</v>
      </c>
      <c r="E74" s="25">
        <v>8</v>
      </c>
      <c r="F74" s="25">
        <f t="shared" si="2"/>
        <v>16</v>
      </c>
      <c r="G74" s="24" t="s">
        <v>48</v>
      </c>
      <c r="H74" s="27"/>
      <c r="I74" s="27"/>
      <c r="J74" s="27"/>
      <c r="K74" s="27"/>
      <c r="L74" s="27"/>
      <c r="M74" s="27"/>
    </row>
    <row r="75" ht="51" spans="1:13">
      <c r="A75" s="11"/>
      <c r="B75" s="24" t="s">
        <v>195</v>
      </c>
      <c r="C75" s="24" t="s">
        <v>196</v>
      </c>
      <c r="D75" s="25" t="s">
        <v>33</v>
      </c>
      <c r="E75" s="25">
        <v>30</v>
      </c>
      <c r="F75" s="25">
        <f t="shared" si="2"/>
        <v>60</v>
      </c>
      <c r="G75" s="24" t="s">
        <v>48</v>
      </c>
      <c r="H75" s="27"/>
      <c r="I75" s="27"/>
      <c r="J75" s="27"/>
      <c r="K75" s="27"/>
      <c r="L75" s="27"/>
      <c r="M75" s="27"/>
    </row>
    <row r="76" ht="51" spans="1:13">
      <c r="A76" s="11"/>
      <c r="B76" s="24" t="s">
        <v>197</v>
      </c>
      <c r="C76" s="24" t="s">
        <v>198</v>
      </c>
      <c r="D76" s="25" t="s">
        <v>33</v>
      </c>
      <c r="E76" s="25">
        <v>15</v>
      </c>
      <c r="F76" s="25">
        <f t="shared" si="2"/>
        <v>30</v>
      </c>
      <c r="G76" s="24" t="s">
        <v>48</v>
      </c>
      <c r="H76" s="27"/>
      <c r="I76" s="27"/>
      <c r="J76" s="27"/>
      <c r="K76" s="27"/>
      <c r="L76" s="27"/>
      <c r="M76" s="27"/>
    </row>
    <row r="77" spans="1:13">
      <c r="A77" s="11"/>
      <c r="B77" s="24" t="s">
        <v>199</v>
      </c>
      <c r="C77" s="24" t="s">
        <v>200</v>
      </c>
      <c r="D77" s="25" t="s">
        <v>33</v>
      </c>
      <c r="E77" s="25">
        <v>30</v>
      </c>
      <c r="F77" s="25">
        <f t="shared" si="2"/>
        <v>60</v>
      </c>
      <c r="G77" s="24" t="s">
        <v>48</v>
      </c>
      <c r="H77" s="27"/>
      <c r="I77" s="27"/>
      <c r="J77" s="27"/>
      <c r="K77" s="27"/>
      <c r="L77" s="27"/>
      <c r="M77" s="27"/>
    </row>
    <row r="78" spans="1:13">
      <c r="A78" s="11"/>
      <c r="B78" s="24" t="s">
        <v>201</v>
      </c>
      <c r="C78" s="24" t="s">
        <v>202</v>
      </c>
      <c r="D78" s="25" t="s">
        <v>36</v>
      </c>
      <c r="E78" s="25">
        <v>30</v>
      </c>
      <c r="F78" s="25">
        <f t="shared" si="2"/>
        <v>30</v>
      </c>
      <c r="G78" s="24" t="s">
        <v>48</v>
      </c>
      <c r="H78" s="27"/>
      <c r="I78" s="27"/>
      <c r="J78" s="27"/>
      <c r="K78" s="27"/>
      <c r="L78" s="27"/>
      <c r="M78" s="27"/>
    </row>
    <row r="79" spans="1:13">
      <c r="A79" s="11"/>
      <c r="B79" s="24" t="s">
        <v>203</v>
      </c>
      <c r="C79" s="24" t="s">
        <v>204</v>
      </c>
      <c r="D79" s="25" t="s">
        <v>36</v>
      </c>
      <c r="E79" s="25">
        <v>4</v>
      </c>
      <c r="F79" s="25">
        <f t="shared" si="2"/>
        <v>4</v>
      </c>
      <c r="G79" s="24" t="s">
        <v>48</v>
      </c>
      <c r="H79" s="27"/>
      <c r="I79" s="27"/>
      <c r="J79" s="27"/>
      <c r="K79" s="27"/>
      <c r="L79" s="27"/>
      <c r="M79" s="27"/>
    </row>
    <row r="80" spans="1:13">
      <c r="A80" s="11"/>
      <c r="B80" s="24" t="s">
        <v>205</v>
      </c>
      <c r="C80" s="24" t="s">
        <v>206</v>
      </c>
      <c r="D80" s="25" t="s">
        <v>36</v>
      </c>
      <c r="E80" s="25">
        <v>9</v>
      </c>
      <c r="F80" s="25">
        <f t="shared" si="2"/>
        <v>9</v>
      </c>
      <c r="G80" s="24" t="s">
        <v>48</v>
      </c>
      <c r="H80" s="27"/>
      <c r="I80" s="27"/>
      <c r="J80" s="27"/>
      <c r="K80" s="27"/>
      <c r="L80" s="27"/>
      <c r="M80" s="27"/>
    </row>
    <row r="81" spans="1:13">
      <c r="A81" s="11"/>
      <c r="B81" s="24" t="s">
        <v>207</v>
      </c>
      <c r="C81" s="24" t="s">
        <v>208</v>
      </c>
      <c r="D81" s="25" t="s">
        <v>33</v>
      </c>
      <c r="E81" s="25">
        <v>12.5</v>
      </c>
      <c r="F81" s="25">
        <f t="shared" si="2"/>
        <v>25</v>
      </c>
      <c r="G81" s="24" t="s">
        <v>48</v>
      </c>
      <c r="H81" s="27"/>
      <c r="I81" s="27"/>
      <c r="J81" s="27"/>
      <c r="K81" s="27"/>
      <c r="L81" s="27"/>
      <c r="M81" s="27"/>
    </row>
    <row r="82" spans="1:13">
      <c r="A82" s="11"/>
      <c r="B82" s="24" t="s">
        <v>209</v>
      </c>
      <c r="C82" s="24" t="s">
        <v>210</v>
      </c>
      <c r="D82" s="25" t="s">
        <v>36</v>
      </c>
      <c r="E82" s="25">
        <v>2.5</v>
      </c>
      <c r="F82" s="25">
        <f t="shared" si="2"/>
        <v>2.5</v>
      </c>
      <c r="G82" s="24" t="s">
        <v>48</v>
      </c>
      <c r="H82" s="27"/>
      <c r="I82" s="27"/>
      <c r="J82" s="27"/>
      <c r="K82" s="27"/>
      <c r="L82" s="27"/>
      <c r="M82" s="27"/>
    </row>
    <row r="83" spans="1:13">
      <c r="A83" s="11"/>
      <c r="B83" s="24" t="s">
        <v>211</v>
      </c>
      <c r="C83" s="24" t="s">
        <v>212</v>
      </c>
      <c r="D83" s="25" t="s">
        <v>36</v>
      </c>
      <c r="E83" s="25">
        <v>3.5</v>
      </c>
      <c r="F83" s="25">
        <f t="shared" si="2"/>
        <v>3.5</v>
      </c>
      <c r="G83" s="24" t="s">
        <v>48</v>
      </c>
      <c r="H83" s="27"/>
      <c r="I83" s="27"/>
      <c r="J83" s="27"/>
      <c r="K83" s="27"/>
      <c r="L83" s="27"/>
      <c r="M83" s="27"/>
    </row>
    <row r="84" ht="51" spans="1:13">
      <c r="A84" s="11"/>
      <c r="B84" s="24" t="s">
        <v>213</v>
      </c>
      <c r="C84" s="24" t="s">
        <v>214</v>
      </c>
      <c r="D84" s="25" t="s">
        <v>36</v>
      </c>
      <c r="E84" s="25">
        <v>2.5</v>
      </c>
      <c r="F84" s="25">
        <f t="shared" si="2"/>
        <v>2.5</v>
      </c>
      <c r="G84" s="24" t="s">
        <v>48</v>
      </c>
      <c r="H84" s="27"/>
      <c r="I84" s="27"/>
      <c r="J84" s="27"/>
      <c r="K84" s="27"/>
      <c r="L84" s="27"/>
      <c r="M84" s="27"/>
    </row>
    <row r="85" ht="51" spans="1:13">
      <c r="A85" s="11"/>
      <c r="B85" s="27" t="s">
        <v>215</v>
      </c>
      <c r="C85" s="27" t="s">
        <v>216</v>
      </c>
      <c r="D85" s="30" t="s">
        <v>36</v>
      </c>
      <c r="E85" s="30">
        <v>2.5</v>
      </c>
      <c r="F85" s="25">
        <f t="shared" si="2"/>
        <v>2.5</v>
      </c>
      <c r="G85" s="24" t="s">
        <v>48</v>
      </c>
      <c r="H85" s="27"/>
      <c r="I85" s="27"/>
      <c r="J85" s="27"/>
      <c r="K85" s="27"/>
      <c r="L85" s="27"/>
      <c r="M85" s="27"/>
    </row>
    <row r="86" spans="1:13">
      <c r="A86" s="11"/>
      <c r="B86" s="12" t="s">
        <v>51</v>
      </c>
      <c r="C86" s="12"/>
      <c r="D86" s="11"/>
      <c r="E86" s="11"/>
      <c r="F86" s="26">
        <f>SUM(F35:F85)</f>
        <v>1704.2</v>
      </c>
      <c r="G86" s="12"/>
      <c r="H86" s="12" t="s">
        <v>51</v>
      </c>
      <c r="I86" s="12"/>
      <c r="J86" s="12"/>
      <c r="K86" s="12"/>
      <c r="L86" s="29">
        <f>SUM(L35:L85)</f>
        <v>16446</v>
      </c>
      <c r="M86" s="12"/>
    </row>
    <row r="87" ht="51" spans="1:13">
      <c r="A87" s="11" t="s">
        <v>217</v>
      </c>
      <c r="B87" s="12" t="s">
        <v>218</v>
      </c>
      <c r="C87" s="31">
        <f>F32+L32+L86+F86</f>
        <v>18382.88</v>
      </c>
      <c r="D87" s="32" t="str">
        <f t="array" ref="D87">_xlfn.IFS(C87&gt;C6,"大于规范化标准费用",C87=C6,"等于规范化标准费用",C87&lt;C6,"小于规范化标准费用")</f>
        <v>大于规范化标准费用</v>
      </c>
      <c r="E87" s="32"/>
      <c r="F87" s="11" t="s">
        <v>219</v>
      </c>
      <c r="G87" s="33">
        <f>F32/C87</f>
        <v>0.0114856866823914</v>
      </c>
      <c r="H87" s="12" t="s">
        <v>220</v>
      </c>
      <c r="I87" s="33">
        <f>L32/C87</f>
        <v>0.0011717424038018</v>
      </c>
      <c r="J87" s="12" t="s">
        <v>221</v>
      </c>
      <c r="K87" s="33">
        <f>F86/C87</f>
        <v>0.0927058219386734</v>
      </c>
      <c r="L87" s="12" t="s">
        <v>222</v>
      </c>
      <c r="M87" s="33">
        <f>L86/C87</f>
        <v>0.894636748975133</v>
      </c>
    </row>
  </sheetData>
  <mergeCells count="14">
    <mergeCell ref="A1:M1"/>
    <mergeCell ref="C2:G2"/>
    <mergeCell ref="I2:M2"/>
    <mergeCell ref="C3:M3"/>
    <mergeCell ref="C4:M4"/>
    <mergeCell ref="C5:G5"/>
    <mergeCell ref="I5:M5"/>
    <mergeCell ref="C6:G6"/>
    <mergeCell ref="I6:M6"/>
    <mergeCell ref="C7:G7"/>
    <mergeCell ref="I7:M7"/>
    <mergeCell ref="D87:E87"/>
    <mergeCell ref="A2:A7"/>
    <mergeCell ref="A8:A86"/>
  </mergeCells>
  <dataValidations count="1">
    <dataValidation type="list" allowBlank="1" showInputMessage="1" showErrorMessage="1" sqref="I2:M2">
      <formula1>"城镇职工,城乡居民,不做区分"</formula1>
    </dataValidation>
  </dataValidations>
  <pageMargins left="0.75" right="0.75" top="1" bottom="1" header="0.5" footer="0.5"/>
  <pageSetup paperSize="9" scale="4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B3" sqref="B3"/>
    </sheetView>
  </sheetViews>
  <sheetFormatPr defaultColWidth="8.89166666666667" defaultRowHeight="13.5"/>
  <cols>
    <col min="1" max="1" width="5.66666666666667" customWidth="1"/>
    <col min="2" max="2" width="55.1083333333333" customWidth="1"/>
    <col min="3" max="3" width="17.5583333333333" customWidth="1"/>
    <col min="4" max="4" width="25.2166666666667" customWidth="1"/>
    <col min="5" max="5" width="42.6666666666667" customWidth="1"/>
    <col min="6" max="6" width="9.66666666666667" customWidth="1"/>
    <col min="7" max="7" width="5.66666666666667" customWidth="1"/>
    <col min="8" max="8" width="7.66666666666667" customWidth="1"/>
  </cols>
  <sheetData>
    <row r="1" ht="20" customHeight="1" spans="1:9">
      <c r="A1" s="1" t="s">
        <v>223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224</v>
      </c>
      <c r="B2" s="2" t="s">
        <v>225</v>
      </c>
      <c r="C2" s="3" t="s">
        <v>226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6" t="s">
        <v>26</v>
      </c>
    </row>
    <row r="3" spans="1:9">
      <c r="A3" s="4" t="s">
        <v>227</v>
      </c>
      <c r="B3" s="5" t="s">
        <v>228</v>
      </c>
      <c r="C3" s="5" t="s">
        <v>229</v>
      </c>
      <c r="D3" s="5" t="s">
        <v>230</v>
      </c>
      <c r="E3" s="5" t="s">
        <v>231</v>
      </c>
      <c r="F3" s="5">
        <v>3</v>
      </c>
      <c r="G3" s="5">
        <v>5.56</v>
      </c>
      <c r="H3" s="5">
        <f>G3*F3</f>
        <v>16.68</v>
      </c>
      <c r="I3" s="5" t="s">
        <v>48</v>
      </c>
    </row>
    <row r="4" spans="1:9">
      <c r="A4" s="4" t="s">
        <v>227</v>
      </c>
      <c r="B4" s="5" t="s">
        <v>232</v>
      </c>
      <c r="C4" s="5" t="s">
        <v>233</v>
      </c>
      <c r="D4" s="5" t="s">
        <v>234</v>
      </c>
      <c r="E4" s="5" t="s">
        <v>235</v>
      </c>
      <c r="F4" s="5">
        <v>1</v>
      </c>
      <c r="G4" s="5">
        <v>40</v>
      </c>
      <c r="H4" s="5">
        <f>G4*F4</f>
        <v>40</v>
      </c>
      <c r="I4" s="5" t="s">
        <v>48</v>
      </c>
    </row>
    <row r="5" spans="1:9">
      <c r="A5" s="4" t="s">
        <v>227</v>
      </c>
      <c r="B5" s="5" t="s">
        <v>232</v>
      </c>
      <c r="C5" s="5" t="s">
        <v>236</v>
      </c>
      <c r="D5" s="5" t="s">
        <v>237</v>
      </c>
      <c r="E5" s="5" t="s">
        <v>238</v>
      </c>
      <c r="F5" s="5">
        <v>2</v>
      </c>
      <c r="G5" s="5">
        <v>2</v>
      </c>
      <c r="H5" s="5">
        <f>G5*F5</f>
        <v>4</v>
      </c>
      <c r="I5" s="5" t="s">
        <v>48</v>
      </c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7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  <row r="27" spans="1:9">
      <c r="A27" s="6"/>
      <c r="B27" s="6"/>
      <c r="C27" s="6"/>
      <c r="D27" s="6"/>
      <c r="E27" s="6"/>
      <c r="F27" s="6"/>
      <c r="G27" s="6"/>
      <c r="H27" s="6"/>
      <c r="I27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XXX病种规范化诊疗表单（需反馈）</vt:lpstr>
      <vt:lpstr>医嘱对照表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LENEVO2</cp:lastModifiedBy>
  <dcterms:created xsi:type="dcterms:W3CDTF">2025-04-01T01:48:00Z</dcterms:created>
  <dcterms:modified xsi:type="dcterms:W3CDTF">2026-04-24T07:39:04Z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A218E851878C49AA9019307C2EA87C88_13</vt:lpwstr>
  </property>
  <property fmtid="{D5CDD505-2E9C-101B-9397-08002B2CF9AE}" pid="3" name="KSOProductBuildVer">
    <vt:lpwstr>2052-11.1.0.14309</vt:lpwstr>
  </property>
</Properties>
</file>